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053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<sst xmlns="http://schemas.openxmlformats.org/spreadsheetml/2006/main" count="146" uniqueCount="126">
  <si>
    <t>本科以上</t>
  </si>
  <si>
    <t>学士以上</t>
  </si>
  <si>
    <t/>
  </si>
  <si>
    <t>否</t>
  </si>
  <si>
    <t>研究生</t>
  </si>
  <si>
    <t>硕士</t>
  </si>
  <si>
    <t>水力学及河流动力学(A081502),水工结构工程(A081503),水利水电工程(A081504),港口、海岸及近海工程(A081505)</t>
  </si>
  <si>
    <t>广东省东江流域管理局水资源监控系统管理岗位主任科员以下</t>
  </si>
  <si>
    <t>19900571701005</t>
  </si>
  <si>
    <t>计算机软件与理论(A081202),计算机应用技术(A081203),软件工程(A0835)</t>
  </si>
  <si>
    <t>广东省西江流域管理局水利工程建设与管理岗位主任科员以下</t>
  </si>
  <si>
    <t>19900571701006</t>
  </si>
  <si>
    <t>广东省北江流域管理局水利工程建设管理岗位主任科员以下</t>
  </si>
  <si>
    <t>19900571701007</t>
  </si>
  <si>
    <t>水文学及水资源(A081501),水工结构工程(A081503),水利水电工程(A081504)</t>
  </si>
  <si>
    <t>水利水电工程(B081201)</t>
  </si>
  <si>
    <t>广东省北江流域管理局水利信息化管理岗位主任科员以下</t>
  </si>
  <si>
    <t>19900571701008</t>
  </si>
  <si>
    <t>计算机科学与技术(B080901)</t>
  </si>
  <si>
    <t>广东省北江流域管理局机电管理岗位主任科员以下</t>
  </si>
  <si>
    <t>19900571701009</t>
  </si>
  <si>
    <t>电力系统及其自动化(A080802)</t>
  </si>
  <si>
    <t>电气工程及其自动化(B080601),自动化(B080801)</t>
  </si>
  <si>
    <t>招考单位</t>
  </si>
  <si>
    <t>招考职位</t>
  </si>
  <si>
    <t>职位代码</t>
  </si>
  <si>
    <t>录用人数</t>
  </si>
  <si>
    <t>学历</t>
  </si>
  <si>
    <t>学位</t>
  </si>
  <si>
    <t>研究生专业
名称及代码</t>
  </si>
  <si>
    <t>本科专业
名称及代码</t>
  </si>
  <si>
    <t>是否要求2年以上基层工作经历</t>
  </si>
  <si>
    <t>广东省水利厅（电话：020-38356079）</t>
  </si>
  <si>
    <t>考生姓名</t>
  </si>
  <si>
    <t>准考证号</t>
  </si>
  <si>
    <t>龚明正</t>
  </si>
  <si>
    <t>唐明煌</t>
  </si>
  <si>
    <t>19900571701003</t>
  </si>
  <si>
    <t>999990204219</t>
  </si>
  <si>
    <t>999991004615</t>
  </si>
  <si>
    <t>漆焕然</t>
  </si>
  <si>
    <t>999990901821</t>
  </si>
  <si>
    <t>刘璇</t>
  </si>
  <si>
    <t>999990502914</t>
  </si>
  <si>
    <t>贾晓木</t>
  </si>
  <si>
    <t>999990602103</t>
  </si>
  <si>
    <t>郑亚峰</t>
  </si>
  <si>
    <t>999990907222</t>
  </si>
  <si>
    <t>黄月胜</t>
  </si>
  <si>
    <t>999990918312</t>
  </si>
  <si>
    <t>张建庭</t>
  </si>
  <si>
    <t>999991104123</t>
  </si>
  <si>
    <t>邹坚坚</t>
  </si>
  <si>
    <t>999990310105</t>
  </si>
  <si>
    <t>吴丹</t>
  </si>
  <si>
    <t>999991104016</t>
  </si>
  <si>
    <t>刘沁薇</t>
  </si>
  <si>
    <t>999990902405</t>
  </si>
  <si>
    <t>祁添垚</t>
  </si>
  <si>
    <t>999990809304</t>
  </si>
  <si>
    <t>尹宇哲</t>
  </si>
  <si>
    <t>999991000422</t>
  </si>
  <si>
    <t>高梦元</t>
  </si>
  <si>
    <t>999990411401</t>
  </si>
  <si>
    <t>许挺达</t>
  </si>
  <si>
    <t>999991012023</t>
  </si>
  <si>
    <t>唐章军</t>
  </si>
  <si>
    <t>999991104213</t>
  </si>
  <si>
    <t>罗文</t>
  </si>
  <si>
    <t>999990503523</t>
  </si>
  <si>
    <t>钟文耀</t>
  </si>
  <si>
    <t>999991015321</t>
  </si>
  <si>
    <t>黄志刚</t>
  </si>
  <si>
    <t>999991105526</t>
  </si>
  <si>
    <t>汤棋</t>
  </si>
  <si>
    <t>999990314012</t>
  </si>
  <si>
    <t>杨双珠</t>
  </si>
  <si>
    <t>999990703405</t>
  </si>
  <si>
    <t>周燕君</t>
  </si>
  <si>
    <t>999990915430</t>
  </si>
  <si>
    <t>庄雨华</t>
  </si>
  <si>
    <t>999990405426</t>
  </si>
  <si>
    <t>徐建辉</t>
  </si>
  <si>
    <t>999990209818</t>
  </si>
  <si>
    <t>管文泽</t>
  </si>
  <si>
    <t>999991019916</t>
  </si>
  <si>
    <t>陈伟</t>
  </si>
  <si>
    <t>999990310318</t>
  </si>
  <si>
    <t>曾炜瑶</t>
  </si>
  <si>
    <t>999990704923</t>
  </si>
  <si>
    <t>黄山</t>
  </si>
  <si>
    <t>999990702211</t>
  </si>
  <si>
    <t>贺娟</t>
  </si>
  <si>
    <t>999991213528</t>
  </si>
  <si>
    <t>刘恒</t>
  </si>
  <si>
    <t>999990910206</t>
  </si>
  <si>
    <t>朱良欢</t>
  </si>
  <si>
    <t>999991006917</t>
  </si>
  <si>
    <t>999990612911</t>
  </si>
  <si>
    <t>杨文君</t>
  </si>
  <si>
    <t>999991104512</t>
  </si>
  <si>
    <t>郭佳</t>
  </si>
  <si>
    <t>999990703814</t>
  </si>
  <si>
    <t>冯培机</t>
  </si>
  <si>
    <t>999991101808</t>
  </si>
  <si>
    <t>赵光昱</t>
  </si>
  <si>
    <t>999990915326</t>
  </si>
  <si>
    <t>沈丽娜</t>
  </si>
  <si>
    <t>999990411501</t>
  </si>
  <si>
    <t>林梦溪</t>
  </si>
  <si>
    <t>999991108618</t>
  </si>
  <si>
    <t>广东省东江流域管理局水利工程建设与管理岗位主任科员以下</t>
  </si>
  <si>
    <t>广东省东江流域管理局水利工程建设与管理、河道管理监督岗位主任科员以下</t>
  </si>
  <si>
    <t>19900571701004</t>
  </si>
  <si>
    <t>练迪</t>
  </si>
  <si>
    <t>省考笔试成绩</t>
  </si>
  <si>
    <t>总成绩</t>
  </si>
  <si>
    <t>排名</t>
  </si>
  <si>
    <t>专业科目测试成绩</t>
  </si>
  <si>
    <t>是否进入面试</t>
  </si>
  <si>
    <t>张灿亨</t>
  </si>
  <si>
    <t>999990603015</t>
  </si>
  <si>
    <t>陈俊君</t>
  </si>
  <si>
    <t>999990808004</t>
  </si>
  <si>
    <t>是</t>
  </si>
  <si>
    <t>2017年广东省水利厅公务员考试录用专业科目测试成绩汇总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</si>
</sst>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0_ "/>
  </numFmts>
  <fonts count="41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7.50390625" style="0" customWidth="1"/>
    <col min="2" max="2" width="13.875" style="0" customWidth="1"/>
    <col min="3" max="3" width="11.875" style="0" customWidth="1"/>
    <col min="4" max="4" width="7.50390625" style="0" customWidth="1"/>
    <col min="5" max="5" width="7.125" style="0" customWidth="1"/>
    <col min="6" max="6" width="6.00390625" style="0" customWidth="1"/>
    <col min="7" max="7" width="18.75390625" style="0" customWidth="1"/>
    <col min="8" max="9" width="9.00390625" style="0" customWidth="1"/>
    <col min="11" max="11" width="13.75390625" style="0" customWidth="1"/>
  </cols>
  <sheetData>
    <row r="1" spans="1:16" s="1" customFormat="1" ht="30.75" customHeight="1">
      <c r="A1" s="25" t="s">
        <v>125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" customFormat="1" ht="33.75">
      <c r="A2" s="2" t="s">
        <v>23</v>
      </c>
      <c r="B2" s="2" t="s">
        <v>24</v>
      </c>
      <c r="C2" s="3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33</v>
      </c>
      <c r="K2" s="2" t="s">
        <v>34</v>
      </c>
      <c r="L2" s="2" t="s">
        <v>115</v>
      </c>
      <c r="M2" s="2" t="s">
        <v>118</v>
      </c>
      <c r="N2" s="2" t="s">
        <v>116</v>
      </c>
      <c r="O2" s="2" t="s">
        <v>117</v>
      </c>
      <c r="P2" s="10" t="s">
        <v>119</v>
      </c>
    </row>
    <row r="3" spans="1:16" s="1" customFormat="1" ht="30" customHeight="1">
      <c r="A3" s="22" t="s">
        <v>32</v>
      </c>
      <c r="B3" s="11" t="s">
        <v>111</v>
      </c>
      <c r="C3" s="19" t="s">
        <v>37</v>
      </c>
      <c r="D3" s="12">
        <v>1</v>
      </c>
      <c r="E3" s="12" t="s">
        <v>4</v>
      </c>
      <c r="F3" s="12" t="s">
        <v>5</v>
      </c>
      <c r="G3" s="11" t="s">
        <v>6</v>
      </c>
      <c r="H3" s="12" t="s">
        <v>2</v>
      </c>
      <c r="I3" s="12" t="s">
        <v>3</v>
      </c>
      <c r="J3" s="4" t="s">
        <v>36</v>
      </c>
      <c r="K3" s="5" t="s">
        <v>39</v>
      </c>
      <c r="L3" s="8">
        <v>54.06</v>
      </c>
      <c r="M3" s="8">
        <v>84.8</v>
      </c>
      <c r="N3" s="9">
        <f aca="true" t="shared" si="0" ref="N3:N42">L3*0.5+M3*0.3</f>
        <v>52.47</v>
      </c>
      <c r="O3" s="7">
        <f>RANK(N3,N$3:N$6)</f>
        <v>1</v>
      </c>
      <c r="P3" s="7" t="str">
        <f>IF(O3&lt;=D$3*3,"是","")</f>
        <v>是</v>
      </c>
    </row>
    <row r="4" spans="1:16" s="1" customFormat="1" ht="30" customHeight="1">
      <c r="A4" s="23"/>
      <c r="B4" s="11"/>
      <c r="C4" s="19"/>
      <c r="D4" s="12"/>
      <c r="E4" s="12"/>
      <c r="F4" s="12"/>
      <c r="G4" s="11"/>
      <c r="H4" s="12"/>
      <c r="I4" s="12"/>
      <c r="J4" s="4" t="s">
        <v>35</v>
      </c>
      <c r="K4" s="5" t="s">
        <v>38</v>
      </c>
      <c r="L4" s="8">
        <v>56.36</v>
      </c>
      <c r="M4" s="8">
        <v>79</v>
      </c>
      <c r="N4" s="9">
        <f t="shared" si="0"/>
        <v>51.879999999999995</v>
      </c>
      <c r="O4" s="7">
        <f>RANK(N4,N$3:N$6)</f>
        <v>2</v>
      </c>
      <c r="P4" s="7" t="str">
        <f>IF(O4&lt;=D$3*3,"是","")</f>
        <v>是</v>
      </c>
    </row>
    <row r="5" spans="1:16" s="1" customFormat="1" ht="30" customHeight="1">
      <c r="A5" s="23"/>
      <c r="B5" s="11"/>
      <c r="C5" s="19"/>
      <c r="D5" s="12"/>
      <c r="E5" s="12"/>
      <c r="F5" s="12"/>
      <c r="G5" s="11"/>
      <c r="H5" s="12"/>
      <c r="I5" s="12"/>
      <c r="J5" s="4" t="s">
        <v>40</v>
      </c>
      <c r="K5" s="5" t="s">
        <v>41</v>
      </c>
      <c r="L5" s="8">
        <v>52.620000000000005</v>
      </c>
      <c r="M5" s="8">
        <v>77.1</v>
      </c>
      <c r="N5" s="9">
        <f t="shared" si="0"/>
        <v>49.44</v>
      </c>
      <c r="O5" s="7">
        <f>RANK(N5,N$3:N$6)</f>
        <v>3</v>
      </c>
      <c r="P5" s="7" t="str">
        <f>IF(O5&lt;=D$3*3,"是","")</f>
        <v>是</v>
      </c>
    </row>
    <row r="6" spans="1:16" s="1" customFormat="1" ht="30" customHeight="1">
      <c r="A6" s="23"/>
      <c r="B6" s="11"/>
      <c r="C6" s="19"/>
      <c r="D6" s="12"/>
      <c r="E6" s="12"/>
      <c r="F6" s="12"/>
      <c r="G6" s="11"/>
      <c r="H6" s="12"/>
      <c r="I6" s="12"/>
      <c r="J6" s="4" t="s">
        <v>42</v>
      </c>
      <c r="K6" s="5" t="s">
        <v>43</v>
      </c>
      <c r="L6" s="8">
        <v>51.66</v>
      </c>
      <c r="M6" s="8">
        <v>0</v>
      </c>
      <c r="N6" s="9">
        <f t="shared" si="0"/>
        <v>25.83</v>
      </c>
      <c r="O6" s="7">
        <f>RANK(N6,N$3:N$6)</f>
        <v>4</v>
      </c>
      <c r="P6" s="7">
        <f>IF(O6&lt;=D$3*3,"是","")</f>
      </c>
    </row>
    <row r="7" spans="1:16" s="1" customFormat="1" ht="30.75" customHeight="1">
      <c r="A7" s="23"/>
      <c r="B7" s="11" t="s">
        <v>112</v>
      </c>
      <c r="C7" s="20" t="s">
        <v>113</v>
      </c>
      <c r="D7" s="12">
        <v>2</v>
      </c>
      <c r="E7" s="12" t="s">
        <v>4</v>
      </c>
      <c r="F7" s="12" t="s">
        <v>5</v>
      </c>
      <c r="G7" s="11" t="s">
        <v>6</v>
      </c>
      <c r="H7" s="11" t="s">
        <v>2</v>
      </c>
      <c r="I7" s="12" t="s">
        <v>124</v>
      </c>
      <c r="J7" s="4" t="s">
        <v>44</v>
      </c>
      <c r="K7" s="5" t="s">
        <v>45</v>
      </c>
      <c r="L7" s="8">
        <v>59</v>
      </c>
      <c r="M7" s="8">
        <v>82.1</v>
      </c>
      <c r="N7" s="9">
        <f>L7*0.5+M7*0.3</f>
        <v>54.129999999999995</v>
      </c>
      <c r="O7" s="7">
        <f>RANK(N7,N$7:N$8)</f>
        <v>1</v>
      </c>
      <c r="P7" s="7" t="str">
        <f>IF(O7&lt;=D$7*3,"是","")</f>
        <v>是</v>
      </c>
    </row>
    <row r="8" spans="1:16" s="1" customFormat="1" ht="30" customHeight="1">
      <c r="A8" s="23"/>
      <c r="B8" s="11"/>
      <c r="C8" s="21"/>
      <c r="D8" s="12"/>
      <c r="E8" s="12"/>
      <c r="F8" s="12"/>
      <c r="G8" s="11"/>
      <c r="H8" s="11"/>
      <c r="I8" s="12"/>
      <c r="J8" s="4" t="s">
        <v>46</v>
      </c>
      <c r="K8" s="5" t="s">
        <v>47</v>
      </c>
      <c r="L8" s="8">
        <v>48.56</v>
      </c>
      <c r="M8" s="8">
        <v>75.5</v>
      </c>
      <c r="N8" s="9">
        <f>L8*0.5+M8*0.3</f>
        <v>46.93</v>
      </c>
      <c r="O8" s="7">
        <f>RANK(N8,N$7:N$8)</f>
        <v>2</v>
      </c>
      <c r="P8" s="7" t="str">
        <f>IF(O8&lt;=D$7*3,"是","")</f>
        <v>是</v>
      </c>
    </row>
    <row r="9" spans="1:16" s="1" customFormat="1" ht="30" customHeight="1">
      <c r="A9" s="23"/>
      <c r="B9" s="11" t="s">
        <v>7</v>
      </c>
      <c r="C9" s="21" t="s">
        <v>8</v>
      </c>
      <c r="D9" s="12">
        <v>1</v>
      </c>
      <c r="E9" s="12" t="s">
        <v>4</v>
      </c>
      <c r="F9" s="12" t="s">
        <v>5</v>
      </c>
      <c r="G9" s="11" t="s">
        <v>9</v>
      </c>
      <c r="H9" s="11"/>
      <c r="I9" s="12" t="s">
        <v>3</v>
      </c>
      <c r="J9" s="4" t="s">
        <v>48</v>
      </c>
      <c r="K9" s="5" t="s">
        <v>49</v>
      </c>
      <c r="L9" s="8">
        <v>60.64000000000001</v>
      </c>
      <c r="M9" s="8">
        <v>76.8</v>
      </c>
      <c r="N9" s="9">
        <f t="shared" si="0"/>
        <v>53.36</v>
      </c>
      <c r="O9" s="7">
        <f>RANK(N9,N$9:N$12)</f>
        <v>1</v>
      </c>
      <c r="P9" s="7" t="str">
        <f>IF(O9&lt;=D$9*3,"是","")</f>
        <v>是</v>
      </c>
    </row>
    <row r="10" spans="1:16" s="1" customFormat="1" ht="30" customHeight="1">
      <c r="A10" s="23"/>
      <c r="B10" s="11"/>
      <c r="C10" s="21"/>
      <c r="D10" s="12"/>
      <c r="E10" s="12"/>
      <c r="F10" s="12"/>
      <c r="G10" s="11"/>
      <c r="H10" s="11"/>
      <c r="I10" s="12"/>
      <c r="J10" s="4" t="s">
        <v>50</v>
      </c>
      <c r="K10" s="5" t="s">
        <v>51</v>
      </c>
      <c r="L10" s="8">
        <v>48.1</v>
      </c>
      <c r="M10" s="8">
        <v>77</v>
      </c>
      <c r="N10" s="9">
        <f t="shared" si="0"/>
        <v>47.15</v>
      </c>
      <c r="O10" s="7">
        <f>RANK(N10,N$9:N$12)</f>
        <v>2</v>
      </c>
      <c r="P10" s="7" t="str">
        <f>IF(O10&lt;=D$9*3,"是","")</f>
        <v>是</v>
      </c>
    </row>
    <row r="11" spans="1:16" s="1" customFormat="1" ht="30" customHeight="1">
      <c r="A11" s="23"/>
      <c r="B11" s="11"/>
      <c r="C11" s="21"/>
      <c r="D11" s="12"/>
      <c r="E11" s="12"/>
      <c r="F11" s="12"/>
      <c r="G11" s="11"/>
      <c r="H11" s="11"/>
      <c r="I11" s="12"/>
      <c r="J11" s="4" t="s">
        <v>52</v>
      </c>
      <c r="K11" s="5" t="s">
        <v>53</v>
      </c>
      <c r="L11" s="8">
        <v>47.760000000000005</v>
      </c>
      <c r="M11" s="8">
        <v>76.5</v>
      </c>
      <c r="N11" s="9">
        <f t="shared" si="0"/>
        <v>46.83</v>
      </c>
      <c r="O11" s="7">
        <f>RANK(N11,N$9:N$12)</f>
        <v>3</v>
      </c>
      <c r="P11" s="7" t="str">
        <f>IF(O11&lt;=D$9*3,"是","")</f>
        <v>是</v>
      </c>
    </row>
    <row r="12" spans="1:16" s="1" customFormat="1" ht="30" customHeight="1">
      <c r="A12" s="23"/>
      <c r="B12" s="11"/>
      <c r="C12" s="21"/>
      <c r="D12" s="12"/>
      <c r="E12" s="12"/>
      <c r="F12" s="12"/>
      <c r="G12" s="11"/>
      <c r="H12" s="11"/>
      <c r="I12" s="12"/>
      <c r="J12" s="4" t="s">
        <v>54</v>
      </c>
      <c r="K12" s="5" t="s">
        <v>55</v>
      </c>
      <c r="L12" s="8">
        <v>45.379999999999995</v>
      </c>
      <c r="M12" s="8">
        <v>72.9</v>
      </c>
      <c r="N12" s="9">
        <f t="shared" si="0"/>
        <v>44.56</v>
      </c>
      <c r="O12" s="7">
        <f>RANK(N12,N$9:N$12)</f>
        <v>4</v>
      </c>
      <c r="P12" s="7">
        <f>IF(O12&lt;=D$9*3,"是","")</f>
      </c>
    </row>
    <row r="13" spans="1:16" s="1" customFormat="1" ht="30" customHeight="1">
      <c r="A13" s="23"/>
      <c r="B13" s="13" t="s">
        <v>10</v>
      </c>
      <c r="C13" s="16" t="s">
        <v>11</v>
      </c>
      <c r="D13" s="13">
        <v>2</v>
      </c>
      <c r="E13" s="13" t="s">
        <v>4</v>
      </c>
      <c r="F13" s="13" t="s">
        <v>5</v>
      </c>
      <c r="G13" s="13" t="s">
        <v>6</v>
      </c>
      <c r="H13" s="13" t="s">
        <v>2</v>
      </c>
      <c r="I13" s="13" t="s">
        <v>3</v>
      </c>
      <c r="J13" s="4" t="s">
        <v>90</v>
      </c>
      <c r="K13" s="4" t="s">
        <v>91</v>
      </c>
      <c r="L13" s="8">
        <v>64.82000000000001</v>
      </c>
      <c r="M13" s="8">
        <v>77.2</v>
      </c>
      <c r="N13" s="9">
        <f t="shared" si="0"/>
        <v>55.57000000000001</v>
      </c>
      <c r="O13" s="7">
        <f aca="true" t="shared" si="1" ref="O13:O24">RANK(N13,N$13:N$24)</f>
        <v>1</v>
      </c>
      <c r="P13" s="7" t="str">
        <f aca="true" t="shared" si="2" ref="P13:P24">IF(O13&lt;=D$13*3,"是","")</f>
        <v>是</v>
      </c>
    </row>
    <row r="14" spans="1:16" s="1" customFormat="1" ht="30" customHeight="1">
      <c r="A14" s="23"/>
      <c r="B14" s="14"/>
      <c r="C14" s="17"/>
      <c r="D14" s="14"/>
      <c r="E14" s="14"/>
      <c r="F14" s="14"/>
      <c r="G14" s="14"/>
      <c r="H14" s="14"/>
      <c r="I14" s="14"/>
      <c r="J14" s="4" t="s">
        <v>96</v>
      </c>
      <c r="K14" s="4" t="s">
        <v>97</v>
      </c>
      <c r="L14" s="8">
        <v>57.620000000000005</v>
      </c>
      <c r="M14" s="8">
        <v>88.7</v>
      </c>
      <c r="N14" s="9">
        <f t="shared" si="0"/>
        <v>55.42</v>
      </c>
      <c r="O14" s="7">
        <f t="shared" si="1"/>
        <v>2</v>
      </c>
      <c r="P14" s="7" t="str">
        <f t="shared" si="2"/>
        <v>是</v>
      </c>
    </row>
    <row r="15" spans="1:16" s="1" customFormat="1" ht="30" customHeight="1">
      <c r="A15" s="23"/>
      <c r="B15" s="14"/>
      <c r="C15" s="17"/>
      <c r="D15" s="14"/>
      <c r="E15" s="14"/>
      <c r="F15" s="14"/>
      <c r="G15" s="14"/>
      <c r="H15" s="14"/>
      <c r="I15" s="14"/>
      <c r="J15" s="4" t="s">
        <v>92</v>
      </c>
      <c r="K15" s="4" t="s">
        <v>93</v>
      </c>
      <c r="L15" s="8">
        <v>61.64</v>
      </c>
      <c r="M15" s="8">
        <v>79.4</v>
      </c>
      <c r="N15" s="9">
        <f t="shared" si="0"/>
        <v>54.64</v>
      </c>
      <c r="O15" s="7">
        <f t="shared" si="1"/>
        <v>3</v>
      </c>
      <c r="P15" s="7" t="str">
        <f t="shared" si="2"/>
        <v>是</v>
      </c>
    </row>
    <row r="16" spans="1:16" s="1" customFormat="1" ht="30" customHeight="1">
      <c r="A16" s="23"/>
      <c r="B16" s="14"/>
      <c r="C16" s="17"/>
      <c r="D16" s="14"/>
      <c r="E16" s="14"/>
      <c r="F16" s="14"/>
      <c r="G16" s="14"/>
      <c r="H16" s="14"/>
      <c r="I16" s="14"/>
      <c r="J16" s="4" t="s">
        <v>94</v>
      </c>
      <c r="K16" s="4" t="s">
        <v>95</v>
      </c>
      <c r="L16" s="8">
        <v>59.08</v>
      </c>
      <c r="M16" s="8">
        <v>78.3</v>
      </c>
      <c r="N16" s="9">
        <f t="shared" si="0"/>
        <v>53.03</v>
      </c>
      <c r="O16" s="7">
        <f t="shared" si="1"/>
        <v>4</v>
      </c>
      <c r="P16" s="7" t="str">
        <f t="shared" si="2"/>
        <v>是</v>
      </c>
    </row>
    <row r="17" spans="1:16" s="1" customFormat="1" ht="30" customHeight="1">
      <c r="A17" s="23"/>
      <c r="B17" s="14"/>
      <c r="C17" s="17"/>
      <c r="D17" s="14"/>
      <c r="E17" s="14"/>
      <c r="F17" s="14"/>
      <c r="G17" s="14"/>
      <c r="H17" s="14"/>
      <c r="I17" s="14"/>
      <c r="J17" s="4" t="s">
        <v>101</v>
      </c>
      <c r="K17" s="4" t="s">
        <v>102</v>
      </c>
      <c r="L17" s="8">
        <v>53.02</v>
      </c>
      <c r="M17" s="8">
        <v>82.7</v>
      </c>
      <c r="N17" s="9">
        <f t="shared" si="0"/>
        <v>51.32</v>
      </c>
      <c r="O17" s="7">
        <f t="shared" si="1"/>
        <v>5</v>
      </c>
      <c r="P17" s="7" t="str">
        <f t="shared" si="2"/>
        <v>是</v>
      </c>
    </row>
    <row r="18" spans="1:16" s="1" customFormat="1" ht="30" customHeight="1">
      <c r="A18" s="23"/>
      <c r="B18" s="14"/>
      <c r="C18" s="17"/>
      <c r="D18" s="14"/>
      <c r="E18" s="14"/>
      <c r="F18" s="14"/>
      <c r="G18" s="14"/>
      <c r="H18" s="14"/>
      <c r="I18" s="14"/>
      <c r="J18" s="4" t="s">
        <v>103</v>
      </c>
      <c r="K18" s="4" t="s">
        <v>104</v>
      </c>
      <c r="L18" s="8">
        <v>52.54</v>
      </c>
      <c r="M18" s="8">
        <v>68.5</v>
      </c>
      <c r="N18" s="9">
        <f t="shared" si="0"/>
        <v>46.82</v>
      </c>
      <c r="O18" s="7">
        <f t="shared" si="1"/>
        <v>6</v>
      </c>
      <c r="P18" s="7" t="str">
        <f t="shared" si="2"/>
        <v>是</v>
      </c>
    </row>
    <row r="19" spans="1:16" s="1" customFormat="1" ht="30" customHeight="1">
      <c r="A19" s="23"/>
      <c r="B19" s="14"/>
      <c r="C19" s="17"/>
      <c r="D19" s="14"/>
      <c r="E19" s="14"/>
      <c r="F19" s="14"/>
      <c r="G19" s="14"/>
      <c r="H19" s="14"/>
      <c r="I19" s="14"/>
      <c r="J19" s="4" t="s">
        <v>120</v>
      </c>
      <c r="K19" s="5" t="s">
        <v>121</v>
      </c>
      <c r="L19" s="8">
        <v>49.66</v>
      </c>
      <c r="M19" s="8">
        <v>72.7</v>
      </c>
      <c r="N19" s="9">
        <f t="shared" si="0"/>
        <v>46.64</v>
      </c>
      <c r="O19" s="7">
        <f t="shared" si="1"/>
        <v>7</v>
      </c>
      <c r="P19" s="7">
        <f t="shared" si="2"/>
      </c>
    </row>
    <row r="20" spans="1:16" s="1" customFormat="1" ht="30" customHeight="1">
      <c r="A20" s="23"/>
      <c r="B20" s="14"/>
      <c r="C20" s="17"/>
      <c r="D20" s="14"/>
      <c r="E20" s="14"/>
      <c r="F20" s="14"/>
      <c r="G20" s="14"/>
      <c r="H20" s="14"/>
      <c r="I20" s="14"/>
      <c r="J20" s="6" t="s">
        <v>114</v>
      </c>
      <c r="K20" s="4" t="s">
        <v>98</v>
      </c>
      <c r="L20" s="8">
        <v>55.16</v>
      </c>
      <c r="M20" s="8">
        <v>0</v>
      </c>
      <c r="N20" s="9">
        <f t="shared" si="0"/>
        <v>27.58</v>
      </c>
      <c r="O20" s="7">
        <f t="shared" si="1"/>
        <v>8</v>
      </c>
      <c r="P20" s="7">
        <f t="shared" si="2"/>
      </c>
    </row>
    <row r="21" spans="1:16" s="1" customFormat="1" ht="30" customHeight="1">
      <c r="A21" s="23"/>
      <c r="B21" s="14"/>
      <c r="C21" s="17"/>
      <c r="D21" s="14"/>
      <c r="E21" s="14"/>
      <c r="F21" s="14"/>
      <c r="G21" s="14"/>
      <c r="H21" s="14"/>
      <c r="I21" s="14"/>
      <c r="J21" s="4" t="s">
        <v>99</v>
      </c>
      <c r="K21" s="4" t="s">
        <v>100</v>
      </c>
      <c r="L21" s="8">
        <v>53.72</v>
      </c>
      <c r="M21" s="8">
        <v>0</v>
      </c>
      <c r="N21" s="9">
        <f t="shared" si="0"/>
        <v>26.86</v>
      </c>
      <c r="O21" s="7">
        <f t="shared" si="1"/>
        <v>9</v>
      </c>
      <c r="P21" s="7">
        <f t="shared" si="2"/>
      </c>
    </row>
    <row r="22" spans="1:16" s="1" customFormat="1" ht="30" customHeight="1">
      <c r="A22" s="23"/>
      <c r="B22" s="14"/>
      <c r="C22" s="17"/>
      <c r="D22" s="14"/>
      <c r="E22" s="14"/>
      <c r="F22" s="14"/>
      <c r="G22" s="14"/>
      <c r="H22" s="14"/>
      <c r="I22" s="14"/>
      <c r="J22" s="4" t="s">
        <v>105</v>
      </c>
      <c r="K22" s="4" t="s">
        <v>106</v>
      </c>
      <c r="L22" s="8">
        <v>51.879999999999995</v>
      </c>
      <c r="M22" s="8">
        <v>0</v>
      </c>
      <c r="N22" s="9">
        <f t="shared" si="0"/>
        <v>25.939999999999998</v>
      </c>
      <c r="O22" s="7">
        <f t="shared" si="1"/>
        <v>10</v>
      </c>
      <c r="P22" s="7">
        <f t="shared" si="2"/>
      </c>
    </row>
    <row r="23" spans="1:16" s="1" customFormat="1" ht="30" customHeight="1">
      <c r="A23" s="23"/>
      <c r="B23" s="14"/>
      <c r="C23" s="17"/>
      <c r="D23" s="14"/>
      <c r="E23" s="14"/>
      <c r="F23" s="14"/>
      <c r="G23" s="14"/>
      <c r="H23" s="14"/>
      <c r="I23" s="14"/>
      <c r="J23" s="4" t="s">
        <v>107</v>
      </c>
      <c r="K23" s="4" t="s">
        <v>108</v>
      </c>
      <c r="L23" s="8">
        <v>51.239999999999995</v>
      </c>
      <c r="M23" s="8">
        <v>0</v>
      </c>
      <c r="N23" s="9">
        <f t="shared" si="0"/>
        <v>25.619999999999997</v>
      </c>
      <c r="O23" s="7">
        <f t="shared" si="1"/>
        <v>11</v>
      </c>
      <c r="P23" s="7">
        <f t="shared" si="2"/>
      </c>
    </row>
    <row r="24" spans="1:16" s="1" customFormat="1" ht="30" customHeight="1">
      <c r="A24" s="23"/>
      <c r="B24" s="15"/>
      <c r="C24" s="18"/>
      <c r="D24" s="15"/>
      <c r="E24" s="15"/>
      <c r="F24" s="15"/>
      <c r="G24" s="15"/>
      <c r="H24" s="15"/>
      <c r="I24" s="15"/>
      <c r="J24" s="4" t="s">
        <v>109</v>
      </c>
      <c r="K24" s="4" t="s">
        <v>110</v>
      </c>
      <c r="L24" s="8">
        <v>50.94</v>
      </c>
      <c r="M24" s="8">
        <v>0</v>
      </c>
      <c r="N24" s="9">
        <f t="shared" si="0"/>
        <v>25.47</v>
      </c>
      <c r="O24" s="7">
        <f t="shared" si="1"/>
        <v>12</v>
      </c>
      <c r="P24" s="7">
        <f t="shared" si="2"/>
      </c>
    </row>
    <row r="25" spans="1:16" s="1" customFormat="1" ht="30" customHeight="1">
      <c r="A25" s="23"/>
      <c r="B25" s="13" t="s">
        <v>12</v>
      </c>
      <c r="C25" s="16" t="s">
        <v>13</v>
      </c>
      <c r="D25" s="13">
        <v>1</v>
      </c>
      <c r="E25" s="13" t="s">
        <v>0</v>
      </c>
      <c r="F25" s="13" t="s">
        <v>1</v>
      </c>
      <c r="G25" s="13" t="s">
        <v>14</v>
      </c>
      <c r="H25" s="13" t="s">
        <v>15</v>
      </c>
      <c r="I25" s="13" t="s">
        <v>3</v>
      </c>
      <c r="J25" s="4" t="s">
        <v>56</v>
      </c>
      <c r="K25" s="4" t="s">
        <v>57</v>
      </c>
      <c r="L25" s="8">
        <v>63.18</v>
      </c>
      <c r="M25" s="8">
        <v>84.7</v>
      </c>
      <c r="N25" s="9">
        <f t="shared" si="0"/>
        <v>57</v>
      </c>
      <c r="O25" s="7">
        <f aca="true" t="shared" si="3" ref="O25:O30">RANK(N25,N$25:N$30)</f>
        <v>1</v>
      </c>
      <c r="P25" s="7" t="str">
        <f>IF(O25&lt;=D$25*3,"是","")</f>
        <v>是</v>
      </c>
    </row>
    <row r="26" spans="1:16" s="1" customFormat="1" ht="30" customHeight="1">
      <c r="A26" s="23"/>
      <c r="B26" s="14"/>
      <c r="C26" s="17"/>
      <c r="D26" s="14"/>
      <c r="E26" s="14"/>
      <c r="F26" s="14"/>
      <c r="G26" s="14"/>
      <c r="H26" s="14"/>
      <c r="I26" s="14"/>
      <c r="J26" s="4" t="s">
        <v>58</v>
      </c>
      <c r="K26" s="4" t="s">
        <v>59</v>
      </c>
      <c r="L26" s="8">
        <v>61.239999999999995</v>
      </c>
      <c r="M26" s="8">
        <v>81.8</v>
      </c>
      <c r="N26" s="9">
        <f t="shared" si="0"/>
        <v>55.16</v>
      </c>
      <c r="O26" s="7">
        <f t="shared" si="3"/>
        <v>2</v>
      </c>
      <c r="P26" s="7" t="str">
        <f>IF(O26&lt;=D$25*3,"是","")</f>
        <v>是</v>
      </c>
    </row>
    <row r="27" spans="1:16" s="1" customFormat="1" ht="30" customHeight="1">
      <c r="A27" s="23"/>
      <c r="B27" s="14"/>
      <c r="C27" s="17"/>
      <c r="D27" s="14"/>
      <c r="E27" s="14"/>
      <c r="F27" s="14"/>
      <c r="G27" s="14"/>
      <c r="H27" s="14"/>
      <c r="I27" s="14"/>
      <c r="J27" s="4" t="s">
        <v>60</v>
      </c>
      <c r="K27" s="4" t="s">
        <v>61</v>
      </c>
      <c r="L27" s="8">
        <v>61.18</v>
      </c>
      <c r="M27" s="8">
        <v>81.6</v>
      </c>
      <c r="N27" s="9">
        <f t="shared" si="0"/>
        <v>55.06999999999999</v>
      </c>
      <c r="O27" s="7">
        <f t="shared" si="3"/>
        <v>3</v>
      </c>
      <c r="P27" s="7" t="str">
        <f>IF(O27&lt;=D$25*3,"是","")</f>
        <v>是</v>
      </c>
    </row>
    <row r="28" spans="1:16" s="1" customFormat="1" ht="30" customHeight="1">
      <c r="A28" s="23"/>
      <c r="B28" s="14"/>
      <c r="C28" s="17"/>
      <c r="D28" s="14"/>
      <c r="E28" s="14"/>
      <c r="F28" s="14"/>
      <c r="G28" s="14"/>
      <c r="H28" s="14"/>
      <c r="I28" s="14"/>
      <c r="J28" s="4" t="s">
        <v>62</v>
      </c>
      <c r="K28" s="4" t="s">
        <v>63</v>
      </c>
      <c r="L28" s="8">
        <v>57.6</v>
      </c>
      <c r="M28" s="8">
        <v>75.2</v>
      </c>
      <c r="N28" s="9">
        <f t="shared" si="0"/>
        <v>51.36</v>
      </c>
      <c r="O28" s="7">
        <f t="shared" si="3"/>
        <v>4</v>
      </c>
      <c r="P28" s="7">
        <f>IF(O28&lt;=D$25*3,"是","")</f>
      </c>
    </row>
    <row r="29" spans="1:16" s="1" customFormat="1" ht="30" customHeight="1">
      <c r="A29" s="23"/>
      <c r="B29" s="14"/>
      <c r="C29" s="17"/>
      <c r="D29" s="14"/>
      <c r="E29" s="14"/>
      <c r="F29" s="14"/>
      <c r="G29" s="14"/>
      <c r="H29" s="14"/>
      <c r="I29" s="14"/>
      <c r="J29" s="4" t="s">
        <v>64</v>
      </c>
      <c r="K29" s="4" t="s">
        <v>65</v>
      </c>
      <c r="L29" s="8">
        <v>56.900000000000006</v>
      </c>
      <c r="M29" s="8">
        <v>69.7</v>
      </c>
      <c r="N29" s="9">
        <f t="shared" si="0"/>
        <v>49.36</v>
      </c>
      <c r="O29" s="7">
        <f t="shared" si="3"/>
        <v>5</v>
      </c>
      <c r="P29" s="7">
        <f>IF(O29&lt;=D$25*3,"是","")</f>
      </c>
    </row>
    <row r="30" spans="1:16" s="1" customFormat="1" ht="30" customHeight="1">
      <c r="A30" s="23"/>
      <c r="B30" s="15"/>
      <c r="C30" s="18"/>
      <c r="D30" s="15"/>
      <c r="E30" s="15"/>
      <c r="F30" s="15"/>
      <c r="G30" s="15"/>
      <c r="H30" s="15"/>
      <c r="I30" s="15"/>
      <c r="J30" s="4" t="s">
        <v>122</v>
      </c>
      <c r="K30" s="4" t="s">
        <v>123</v>
      </c>
      <c r="L30" s="8">
        <v>56.12</v>
      </c>
      <c r="M30" s="8">
        <v>0</v>
      </c>
      <c r="N30" s="9">
        <f t="shared" si="0"/>
        <v>28.06</v>
      </c>
      <c r="O30" s="7">
        <f t="shared" si="3"/>
        <v>6</v>
      </c>
      <c r="P30" s="7"/>
    </row>
    <row r="31" spans="1:16" s="1" customFormat="1" ht="30" customHeight="1">
      <c r="A31" s="23"/>
      <c r="B31" s="12" t="s">
        <v>16</v>
      </c>
      <c r="C31" s="19" t="s">
        <v>17</v>
      </c>
      <c r="D31" s="12">
        <v>1</v>
      </c>
      <c r="E31" s="12" t="s">
        <v>0</v>
      </c>
      <c r="F31" s="12" t="s">
        <v>1</v>
      </c>
      <c r="G31" s="12" t="s">
        <v>9</v>
      </c>
      <c r="H31" s="12" t="s">
        <v>18</v>
      </c>
      <c r="I31" s="12" t="s">
        <v>3</v>
      </c>
      <c r="J31" s="4" t="s">
        <v>66</v>
      </c>
      <c r="K31" s="4" t="s">
        <v>67</v>
      </c>
      <c r="L31" s="8">
        <v>61.980000000000004</v>
      </c>
      <c r="M31" s="8">
        <v>77.4</v>
      </c>
      <c r="N31" s="9">
        <f t="shared" si="0"/>
        <v>54.21000000000001</v>
      </c>
      <c r="O31" s="7">
        <f aca="true" t="shared" si="4" ref="O31:O36">RANK(N31,N$31:N$36)</f>
        <v>1</v>
      </c>
      <c r="P31" s="7" t="str">
        <f aca="true" t="shared" si="5" ref="P31:P36">IF(O31&lt;=D$31*3,"是","")</f>
        <v>是</v>
      </c>
    </row>
    <row r="32" spans="1:16" s="1" customFormat="1" ht="30" customHeight="1">
      <c r="A32" s="23"/>
      <c r="B32" s="12"/>
      <c r="C32" s="19"/>
      <c r="D32" s="12"/>
      <c r="E32" s="12"/>
      <c r="F32" s="12"/>
      <c r="G32" s="12"/>
      <c r="H32" s="12"/>
      <c r="I32" s="12"/>
      <c r="J32" s="4" t="s">
        <v>70</v>
      </c>
      <c r="K32" s="4" t="s">
        <v>71</v>
      </c>
      <c r="L32" s="8">
        <v>58.5</v>
      </c>
      <c r="M32" s="8">
        <v>77.4</v>
      </c>
      <c r="N32" s="9">
        <f t="shared" si="0"/>
        <v>52.47</v>
      </c>
      <c r="O32" s="7">
        <f t="shared" si="4"/>
        <v>2</v>
      </c>
      <c r="P32" s="7" t="str">
        <f t="shared" si="5"/>
        <v>是</v>
      </c>
    </row>
    <row r="33" spans="1:16" s="1" customFormat="1" ht="30" customHeight="1">
      <c r="A33" s="23"/>
      <c r="B33" s="12"/>
      <c r="C33" s="19"/>
      <c r="D33" s="12"/>
      <c r="E33" s="12"/>
      <c r="F33" s="12"/>
      <c r="G33" s="12"/>
      <c r="H33" s="12"/>
      <c r="I33" s="12"/>
      <c r="J33" s="4" t="s">
        <v>76</v>
      </c>
      <c r="K33" s="4" t="s">
        <v>77</v>
      </c>
      <c r="L33" s="8">
        <v>57.08</v>
      </c>
      <c r="M33" s="8">
        <v>79.5</v>
      </c>
      <c r="N33" s="9">
        <f t="shared" si="0"/>
        <v>52.39</v>
      </c>
      <c r="O33" s="7">
        <f t="shared" si="4"/>
        <v>3</v>
      </c>
      <c r="P33" s="7" t="str">
        <f t="shared" si="5"/>
        <v>是</v>
      </c>
    </row>
    <row r="34" spans="1:16" s="1" customFormat="1" ht="30" customHeight="1">
      <c r="A34" s="23"/>
      <c r="B34" s="12"/>
      <c r="C34" s="19"/>
      <c r="D34" s="12"/>
      <c r="E34" s="12"/>
      <c r="F34" s="12"/>
      <c r="G34" s="12"/>
      <c r="H34" s="12"/>
      <c r="I34" s="12"/>
      <c r="J34" s="4" t="s">
        <v>74</v>
      </c>
      <c r="K34" s="4" t="s">
        <v>75</v>
      </c>
      <c r="L34" s="8">
        <v>57.54</v>
      </c>
      <c r="M34" s="8">
        <v>78.3</v>
      </c>
      <c r="N34" s="9">
        <f t="shared" si="0"/>
        <v>52.26</v>
      </c>
      <c r="O34" s="7">
        <f t="shared" si="4"/>
        <v>4</v>
      </c>
      <c r="P34" s="7">
        <f t="shared" si="5"/>
      </c>
    </row>
    <row r="35" spans="1:16" s="1" customFormat="1" ht="30" customHeight="1">
      <c r="A35" s="23"/>
      <c r="B35" s="12"/>
      <c r="C35" s="19"/>
      <c r="D35" s="12"/>
      <c r="E35" s="12"/>
      <c r="F35" s="12"/>
      <c r="G35" s="12"/>
      <c r="H35" s="12"/>
      <c r="I35" s="12"/>
      <c r="J35" s="4" t="s">
        <v>68</v>
      </c>
      <c r="K35" s="4" t="s">
        <v>69</v>
      </c>
      <c r="L35" s="8">
        <v>58.96000000000001</v>
      </c>
      <c r="M35" s="8">
        <v>73.6</v>
      </c>
      <c r="N35" s="9">
        <f t="shared" si="0"/>
        <v>51.56</v>
      </c>
      <c r="O35" s="7">
        <f t="shared" si="4"/>
        <v>5</v>
      </c>
      <c r="P35" s="7">
        <f t="shared" si="5"/>
      </c>
    </row>
    <row r="36" spans="1:16" s="1" customFormat="1" ht="30" customHeight="1">
      <c r="A36" s="23"/>
      <c r="B36" s="12"/>
      <c r="C36" s="19"/>
      <c r="D36" s="12"/>
      <c r="E36" s="12"/>
      <c r="F36" s="12"/>
      <c r="G36" s="12"/>
      <c r="H36" s="12"/>
      <c r="I36" s="12"/>
      <c r="J36" s="4" t="s">
        <v>72</v>
      </c>
      <c r="K36" s="4" t="s">
        <v>73</v>
      </c>
      <c r="L36" s="8">
        <v>58.379999999999995</v>
      </c>
      <c r="M36" s="8">
        <v>0</v>
      </c>
      <c r="N36" s="9">
        <f t="shared" si="0"/>
        <v>29.189999999999998</v>
      </c>
      <c r="O36" s="7">
        <f t="shared" si="4"/>
        <v>6</v>
      </c>
      <c r="P36" s="7">
        <f t="shared" si="5"/>
      </c>
    </row>
    <row r="37" spans="1:16" s="1" customFormat="1" ht="30" customHeight="1">
      <c r="A37" s="23"/>
      <c r="B37" s="12" t="s">
        <v>19</v>
      </c>
      <c r="C37" s="19" t="s">
        <v>20</v>
      </c>
      <c r="D37" s="12">
        <v>1</v>
      </c>
      <c r="E37" s="12" t="s">
        <v>0</v>
      </c>
      <c r="F37" s="12" t="s">
        <v>1</v>
      </c>
      <c r="G37" s="12" t="s">
        <v>21</v>
      </c>
      <c r="H37" s="12" t="s">
        <v>22</v>
      </c>
      <c r="I37" s="12" t="s">
        <v>3</v>
      </c>
      <c r="J37" s="4" t="s">
        <v>78</v>
      </c>
      <c r="K37" s="4" t="s">
        <v>79</v>
      </c>
      <c r="L37" s="8">
        <v>64.24000000000001</v>
      </c>
      <c r="M37" s="8">
        <v>75.4</v>
      </c>
      <c r="N37" s="9">
        <f t="shared" si="0"/>
        <v>54.74000000000001</v>
      </c>
      <c r="O37" s="7">
        <f aca="true" t="shared" si="6" ref="O37:O42">RANK(N37,N$37:N$42)</f>
        <v>1</v>
      </c>
      <c r="P37" s="7" t="str">
        <f aca="true" t="shared" si="7" ref="P37:P42">IF(O37&lt;=D$37*3,"是","")</f>
        <v>是</v>
      </c>
    </row>
    <row r="38" spans="1:16" s="1" customFormat="1" ht="30" customHeight="1">
      <c r="A38" s="23"/>
      <c r="B38" s="12"/>
      <c r="C38" s="19"/>
      <c r="D38" s="12"/>
      <c r="E38" s="12"/>
      <c r="F38" s="12"/>
      <c r="G38" s="12"/>
      <c r="H38" s="12"/>
      <c r="I38" s="12"/>
      <c r="J38" s="4" t="s">
        <v>82</v>
      </c>
      <c r="K38" s="4" t="s">
        <v>83</v>
      </c>
      <c r="L38" s="8">
        <v>62.9</v>
      </c>
      <c r="M38" s="8">
        <v>76.3</v>
      </c>
      <c r="N38" s="9">
        <f t="shared" si="0"/>
        <v>54.339999999999996</v>
      </c>
      <c r="O38" s="7">
        <f t="shared" si="6"/>
        <v>2</v>
      </c>
      <c r="P38" s="7" t="str">
        <f t="shared" si="7"/>
        <v>是</v>
      </c>
    </row>
    <row r="39" spans="1:16" s="1" customFormat="1" ht="30" customHeight="1">
      <c r="A39" s="23"/>
      <c r="B39" s="12"/>
      <c r="C39" s="19"/>
      <c r="D39" s="12"/>
      <c r="E39" s="12"/>
      <c r="F39" s="12"/>
      <c r="G39" s="12"/>
      <c r="H39" s="12"/>
      <c r="I39" s="12"/>
      <c r="J39" s="4" t="s">
        <v>80</v>
      </c>
      <c r="K39" s="4" t="s">
        <v>81</v>
      </c>
      <c r="L39" s="8">
        <v>63.54</v>
      </c>
      <c r="M39" s="8">
        <v>75.2</v>
      </c>
      <c r="N39" s="9">
        <f t="shared" si="0"/>
        <v>54.33</v>
      </c>
      <c r="O39" s="7">
        <f t="shared" si="6"/>
        <v>3</v>
      </c>
      <c r="P39" s="7" t="str">
        <f t="shared" si="7"/>
        <v>是</v>
      </c>
    </row>
    <row r="40" spans="1:16" s="1" customFormat="1" ht="30" customHeight="1">
      <c r="A40" s="23"/>
      <c r="B40" s="12"/>
      <c r="C40" s="19"/>
      <c r="D40" s="12"/>
      <c r="E40" s="12"/>
      <c r="F40" s="12"/>
      <c r="G40" s="12"/>
      <c r="H40" s="12"/>
      <c r="I40" s="12"/>
      <c r="J40" s="4" t="s">
        <v>86</v>
      </c>
      <c r="K40" s="4" t="s">
        <v>87</v>
      </c>
      <c r="L40" s="8">
        <v>61.900000000000006</v>
      </c>
      <c r="M40" s="8">
        <v>75</v>
      </c>
      <c r="N40" s="9">
        <f t="shared" si="0"/>
        <v>53.45</v>
      </c>
      <c r="O40" s="7">
        <f t="shared" si="6"/>
        <v>4</v>
      </c>
      <c r="P40" s="7">
        <f t="shared" si="7"/>
      </c>
    </row>
    <row r="41" spans="1:16" s="1" customFormat="1" ht="30" customHeight="1">
      <c r="A41" s="23"/>
      <c r="B41" s="12"/>
      <c r="C41" s="19"/>
      <c r="D41" s="12"/>
      <c r="E41" s="12"/>
      <c r="F41" s="12"/>
      <c r="G41" s="12"/>
      <c r="H41" s="12"/>
      <c r="I41" s="12"/>
      <c r="J41" s="4" t="s">
        <v>88</v>
      </c>
      <c r="K41" s="4" t="s">
        <v>89</v>
      </c>
      <c r="L41" s="8">
        <v>60.42</v>
      </c>
      <c r="M41" s="8">
        <v>73.1</v>
      </c>
      <c r="N41" s="9">
        <f t="shared" si="0"/>
        <v>52.14</v>
      </c>
      <c r="O41" s="7">
        <f t="shared" si="6"/>
        <v>5</v>
      </c>
      <c r="P41" s="7">
        <f t="shared" si="7"/>
      </c>
    </row>
    <row r="42" spans="1:16" s="1" customFormat="1" ht="30" customHeight="1">
      <c r="A42" s="24"/>
      <c r="B42" s="12"/>
      <c r="C42" s="19"/>
      <c r="D42" s="12"/>
      <c r="E42" s="12"/>
      <c r="F42" s="12"/>
      <c r="G42" s="12"/>
      <c r="H42" s="12"/>
      <c r="I42" s="12"/>
      <c r="J42" s="4" t="s">
        <v>84</v>
      </c>
      <c r="K42" s="4" t="s">
        <v>85</v>
      </c>
      <c r="L42" s="8">
        <v>62.28</v>
      </c>
      <c r="M42" s="8">
        <v>0</v>
      </c>
      <c r="N42" s="9">
        <f t="shared" si="0"/>
        <v>31.14</v>
      </c>
      <c r="O42" s="7">
        <f t="shared" si="6"/>
        <v>6</v>
      </c>
      <c r="P42" s="7">
        <f t="shared" si="7"/>
      </c>
    </row>
  </sheetData>
  <sheetProtection/>
  <mergeCells count="58">
    <mergeCell ref="F13:F24"/>
    <mergeCell ref="E31:E36"/>
    <mergeCell ref="A3:A42"/>
    <mergeCell ref="A1:P1"/>
    <mergeCell ref="B37:B42"/>
    <mergeCell ref="H13:H24"/>
    <mergeCell ref="I13:I24"/>
    <mergeCell ref="B13:B24"/>
    <mergeCell ref="C13:C24"/>
    <mergeCell ref="D13:D24"/>
    <mergeCell ref="E13:E24"/>
    <mergeCell ref="I37:I42"/>
    <mergeCell ref="H37:H42"/>
    <mergeCell ref="G37:G42"/>
    <mergeCell ref="C37:C42"/>
    <mergeCell ref="D37:D42"/>
    <mergeCell ref="E37:E42"/>
    <mergeCell ref="F37:F42"/>
    <mergeCell ref="B31:B36"/>
    <mergeCell ref="I3:I6"/>
    <mergeCell ref="I7:I8"/>
    <mergeCell ref="I9:I12"/>
    <mergeCell ref="G25:G30"/>
    <mergeCell ref="H25:H30"/>
    <mergeCell ref="I31:I36"/>
    <mergeCell ref="H31:H36"/>
    <mergeCell ref="G13:G24"/>
    <mergeCell ref="F31:F36"/>
    <mergeCell ref="G7:G8"/>
    <mergeCell ref="G9:G12"/>
    <mergeCell ref="G31:G36"/>
    <mergeCell ref="B9:B12"/>
    <mergeCell ref="C9:C12"/>
    <mergeCell ref="D9:D12"/>
    <mergeCell ref="E9:E12"/>
    <mergeCell ref="F9:F12"/>
    <mergeCell ref="D31:D36"/>
    <mergeCell ref="C31:C36"/>
    <mergeCell ref="C3:C6"/>
    <mergeCell ref="D3:D6"/>
    <mergeCell ref="E3:E6"/>
    <mergeCell ref="F3:F6"/>
    <mergeCell ref="G3:G6"/>
    <mergeCell ref="H9:H12"/>
    <mergeCell ref="C7:C8"/>
    <mergeCell ref="D7:D8"/>
    <mergeCell ref="E7:E8"/>
    <mergeCell ref="F7:F8"/>
    <mergeCell ref="B7:B8"/>
    <mergeCell ref="H3:H6"/>
    <mergeCell ref="H7:H8"/>
    <mergeCell ref="I25:I30"/>
    <mergeCell ref="B25:B30"/>
    <mergeCell ref="C25:C30"/>
    <mergeCell ref="D25:D30"/>
    <mergeCell ref="E25:E30"/>
    <mergeCell ref="F25:F30"/>
    <mergeCell ref="B3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2" manualBreakCount="2">
    <brk id="12" max="255" man="1"/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耿华卫()</dc:creator>
  <cp:keywords/>
  <dc:description/>
  <cp:lastModifiedBy>张世发()</cp:lastModifiedBy>
  <cp:lastPrinted>2017-05-25T09:24:48Z</cp:lastPrinted>
  <dcterms:created xsi:type="dcterms:W3CDTF">2017-04-18T07:07:46Z</dcterms:created>
  <dcterms:modified xsi:type="dcterms:W3CDTF">2017-06-22T03:10:45Z</dcterms:modified>
  <cp:category/>
  <cp:version/>
  <cp:contentType/>
  <cp:contentStatus/>
</cp:coreProperties>
</file>